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wcollege.sharepoint.com/sites/CIT-Reports/Shared Documents/Reports/Vault/Michael/Subcontractor/Earned Retained Paid/2324/"/>
    </mc:Choice>
  </mc:AlternateContent>
  <xr:revisionPtr revIDLastSave="41" documentId="13_ncr:1_{D7A7BD87-169C-42F6-96DB-24C6DC997C53}" xr6:coauthVersionLast="47" xr6:coauthVersionMax="47" xr10:uidLastSave="{EC61D68A-35D1-451B-A74B-DCDB56596FFC}"/>
  <bookViews>
    <workbookView xWindow="20370" yWindow="-120" windowWidth="29040" windowHeight="15840" xr2:uid="{A3945A90-3C7D-4ABE-9BB5-4D027DA16131}"/>
  </bookViews>
  <sheets>
    <sheet name="Sheet1" sheetId="1" r:id="rId1"/>
  </sheets>
  <definedNames>
    <definedName name="_xlnm._FilterDatabase" localSheetId="0" hidden="1">Sheet1!$A$3:$E$16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C13" i="1" l="1"/>
  <c r="D13" i="1" s="1"/>
  <c r="C12" i="1"/>
  <c r="D12" i="1" s="1"/>
  <c r="C10" i="1"/>
  <c r="D10" i="1" s="1"/>
  <c r="C8" i="1"/>
  <c r="D8" i="1" s="1"/>
  <c r="C5" i="1"/>
  <c r="D5" i="1" s="1"/>
  <c r="C4" i="1"/>
  <c r="D4" i="1" s="1"/>
  <c r="E11" i="1"/>
  <c r="E9" i="1" l="1"/>
  <c r="E7" i="1"/>
  <c r="E6" i="1" l="1"/>
  <c r="B3" i="1" l="1"/>
  <c r="A3" i="1"/>
</calcChain>
</file>

<file path=xl/sharedStrings.xml><?xml version="1.0" encoding="utf-8"?>
<sst xmlns="http://schemas.openxmlformats.org/spreadsheetml/2006/main" count="30" uniqueCount="18">
  <si>
    <t>Community Learning (CL)</t>
  </si>
  <si>
    <t>AEB</t>
  </si>
  <si>
    <t>RESTORE - 10020231 - Manzil Way</t>
  </si>
  <si>
    <t>RESTORE - 10020231 - Recovery College</t>
  </si>
  <si>
    <t>Young People</t>
  </si>
  <si>
    <t>2023-2024 Academic Year ESFA Funding Earned, Retained and Paid by Abingdon and Witney College for Subcontracted Provision</t>
  </si>
  <si>
    <t>Funding paid by ESFA to the College for subcontracted activity for 
23/24 AY</t>
  </si>
  <si>
    <t>Funding retained by the College in relation to each subcontractor for 
23/24 AY</t>
  </si>
  <si>
    <t>Funding by the College to each subcontractor for provision delivered in 23/24 AY</t>
  </si>
  <si>
    <t>Alan Baker - 10038309</t>
  </si>
  <si>
    <t>Aspire - 10043387</t>
  </si>
  <si>
    <t>Better Training - 10023064</t>
  </si>
  <si>
    <t>EMBS - 10002331</t>
  </si>
  <si>
    <t>Infobuzz - 10027793</t>
  </si>
  <si>
    <t>Mill Arts Centre - 10056349</t>
  </si>
  <si>
    <t>Synolos CIC - 10054007</t>
  </si>
  <si>
    <t>Yellow Submarine - 10065357</t>
  </si>
  <si>
    <t>Castle View - 10034461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</si>
</sst>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/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6F8B4-9167-4146-8515-BE28F42BC75D}">
  <dimension ref="A1:E16"/>
  <sheetViews>
    <sheetView tabSelected="1" zoomScale="85" zoomScaleNormal="85" workbookViewId="0"/>
  </sheetViews>
  <sheetFormatPr defaultRowHeight="14.25" x14ac:dyDescent="0.2"/>
  <cols>
    <col min="1" max="1" width="47" style="2" customWidth="1"/>
    <col min="2" max="2" width="44.28515625" style="2" customWidth="1"/>
    <col min="3" max="3" width="62.85546875" style="2" customWidth="1"/>
    <col min="4" max="4" width="62" style="2" customWidth="1"/>
    <col min="5" max="5" width="54.7109375" style="2" customWidth="1"/>
    <col min="6" max="16384" width="9.140625" style="2"/>
  </cols>
  <sheetData>
    <row r="1" spans="1:5" ht="18" x14ac:dyDescent="0.2">
      <c r="A1" s="1" t="s">
        <v>5</v>
      </c>
    </row>
    <row r="3" spans="1:5" s="5" customFormat="1" ht="54" x14ac:dyDescent="0.25">
      <c r="A3" s="3" t="str">
        <f>"Subcontractor Name"</f>
        <v>Subcontractor Name</v>
      </c>
      <c r="B3" s="3" t="str">
        <f>"Type of ESFA Funded Provision"</f>
        <v>Type of ESFA Funded Provision</v>
      </c>
      <c r="C3" s="4" t="s">
        <v>6</v>
      </c>
      <c r="D3" s="4" t="s">
        <v>7</v>
      </c>
      <c r="E3" s="4" t="s">
        <v>8</v>
      </c>
    </row>
    <row r="4" spans="1:5" x14ac:dyDescent="0.2">
      <c r="A4" s="6" t="s">
        <v>9</v>
      </c>
      <c r="B4" s="6" t="s">
        <v>0</v>
      </c>
      <c r="C4" s="7">
        <f t="shared" ref="C4:C5" si="0">E4/0.85</f>
        <v>9705.8823529411766</v>
      </c>
      <c r="D4" s="7">
        <f t="shared" ref="D4:D5" si="1">C4-E4</f>
        <v>1455.8823529411766</v>
      </c>
      <c r="E4" s="7">
        <v>8250</v>
      </c>
    </row>
    <row r="5" spans="1:5" x14ac:dyDescent="0.2">
      <c r="A5" s="6" t="s">
        <v>10</v>
      </c>
      <c r="B5" s="6" t="s">
        <v>0</v>
      </c>
      <c r="C5" s="7">
        <f t="shared" si="0"/>
        <v>6176.4705882352946</v>
      </c>
      <c r="D5" s="7">
        <f t="shared" si="1"/>
        <v>926.4705882352946</v>
      </c>
      <c r="E5" s="7">
        <v>5250</v>
      </c>
    </row>
    <row r="6" spans="1:5" x14ac:dyDescent="0.2">
      <c r="A6" s="6" t="s">
        <v>11</v>
      </c>
      <c r="B6" s="6" t="s">
        <v>1</v>
      </c>
      <c r="C6" s="7">
        <v>239214.88</v>
      </c>
      <c r="D6" s="7">
        <v>35882.231999999996</v>
      </c>
      <c r="E6" s="7">
        <f>C6-D6</f>
        <v>203332.64800000002</v>
      </c>
    </row>
    <row r="7" spans="1:5" x14ac:dyDescent="0.2">
      <c r="A7" s="6" t="s">
        <v>12</v>
      </c>
      <c r="B7" s="6" t="s">
        <v>1</v>
      </c>
      <c r="C7" s="7">
        <v>332186.48</v>
      </c>
      <c r="D7" s="7">
        <v>49827.971999999994</v>
      </c>
      <c r="E7" s="7">
        <f>C7-D7</f>
        <v>282358.50799999997</v>
      </c>
    </row>
    <row r="8" spans="1:5" x14ac:dyDescent="0.2">
      <c r="A8" s="6" t="s">
        <v>12</v>
      </c>
      <c r="B8" s="6" t="s">
        <v>0</v>
      </c>
      <c r="C8" s="7">
        <f t="shared" ref="C8" si="2">E8/0.85</f>
        <v>15764.705882352942</v>
      </c>
      <c r="D8" s="7">
        <f t="shared" ref="D8" si="3">C8-E8</f>
        <v>2364.7058823529424</v>
      </c>
      <c r="E8" s="7">
        <v>13400</v>
      </c>
    </row>
    <row r="9" spans="1:5" x14ac:dyDescent="0.2">
      <c r="A9" s="6" t="s">
        <v>13</v>
      </c>
      <c r="B9" s="6" t="s">
        <v>1</v>
      </c>
      <c r="C9" s="7">
        <v>14323.68</v>
      </c>
      <c r="D9" s="7">
        <v>2148.5520000000001</v>
      </c>
      <c r="E9" s="7">
        <f>C9-D9</f>
        <v>12175.128000000001</v>
      </c>
    </row>
    <row r="10" spans="1:5" x14ac:dyDescent="0.2">
      <c r="A10" s="6" t="s">
        <v>14</v>
      </c>
      <c r="B10" s="6" t="s">
        <v>0</v>
      </c>
      <c r="C10" s="7">
        <f t="shared" ref="C10" si="4">E10/0.85</f>
        <v>26400</v>
      </c>
      <c r="D10" s="7">
        <f t="shared" ref="D10" si="5">C10-E10</f>
        <v>3960</v>
      </c>
      <c r="E10" s="7">
        <v>22440</v>
      </c>
    </row>
    <row r="11" spans="1:5" x14ac:dyDescent="0.2">
      <c r="A11" s="6" t="s">
        <v>15</v>
      </c>
      <c r="B11" s="6" t="s">
        <v>1</v>
      </c>
      <c r="C11" s="7">
        <v>481.5</v>
      </c>
      <c r="D11" s="7">
        <v>72.224999999999994</v>
      </c>
      <c r="E11" s="7">
        <f>C11-D11</f>
        <v>409.27499999999998</v>
      </c>
    </row>
    <row r="12" spans="1:5" x14ac:dyDescent="0.2">
      <c r="A12" s="6" t="s">
        <v>2</v>
      </c>
      <c r="B12" s="6" t="s">
        <v>0</v>
      </c>
      <c r="C12" s="7">
        <f t="shared" ref="C12:C13" si="6">E12/0.85</f>
        <v>3647.0588235294117</v>
      </c>
      <c r="D12" s="7">
        <f t="shared" ref="D12:D13" si="7">C12-E12</f>
        <v>547.05882352941171</v>
      </c>
      <c r="E12" s="7">
        <v>3100</v>
      </c>
    </row>
    <row r="13" spans="1:5" x14ac:dyDescent="0.2">
      <c r="A13" s="6" t="s">
        <v>3</v>
      </c>
      <c r="B13" s="6" t="s">
        <v>0</v>
      </c>
      <c r="C13" s="7">
        <f t="shared" si="6"/>
        <v>12188.235294117647</v>
      </c>
      <c r="D13" s="7">
        <f t="shared" si="7"/>
        <v>1828.2352941176468</v>
      </c>
      <c r="E13" s="7">
        <v>10360</v>
      </c>
    </row>
    <row r="14" spans="1:5" x14ac:dyDescent="0.2">
      <c r="A14" s="6" t="s">
        <v>15</v>
      </c>
      <c r="B14" s="6" t="s">
        <v>4</v>
      </c>
      <c r="C14" s="7">
        <v>123185.01369999995</v>
      </c>
      <c r="D14" s="7">
        <v>18477.752054999994</v>
      </c>
      <c r="E14" s="7">
        <v>104707.26164499996</v>
      </c>
    </row>
    <row r="15" spans="1:5" x14ac:dyDescent="0.2">
      <c r="A15" s="6" t="s">
        <v>16</v>
      </c>
      <c r="B15" s="6" t="s">
        <v>4</v>
      </c>
      <c r="C15" s="7">
        <v>63792.078820000002</v>
      </c>
      <c r="D15" s="7">
        <v>9568.811823</v>
      </c>
      <c r="E15" s="7">
        <v>54223.266996999999</v>
      </c>
    </row>
    <row r="16" spans="1:5" x14ac:dyDescent="0.2">
      <c r="A16" s="6" t="s">
        <v>17</v>
      </c>
      <c r="B16" s="6" t="s">
        <v>1</v>
      </c>
      <c r="C16" s="7">
        <v>255929.56</v>
      </c>
      <c r="D16" s="7">
        <v>51185.912000000004</v>
      </c>
      <c r="E16" s="7">
        <f>C16-D16</f>
        <v>204743.64799999999</v>
      </c>
    </row>
  </sheetData>
  <autoFilter ref="A3:E16" xr:uid="{E2B6F8B4-9167-4146-8515-BE28F42BC75D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DDB6AAFD856744AF0A14EA8F97F634" ma:contentTypeVersion="12" ma:contentTypeDescription="Create a new document." ma:contentTypeScope="" ma:versionID="265ce956428c5bb207634dbf471d2036">
  <xsd:schema xmlns:xsd="http://www.w3.org/2001/XMLSchema" xmlns:xs="http://www.w3.org/2001/XMLSchema" xmlns:p="http://schemas.microsoft.com/office/2006/metadata/properties" xmlns:ns2="55b12690-bbd4-4557-98f1-04accd802aba" xmlns:ns3="b4eb3b44-3661-4715-830d-e2c9f1ee431a" targetNamespace="http://schemas.microsoft.com/office/2006/metadata/properties" ma:root="true" ma:fieldsID="decb2abc01b44f52a714f0a6d174bda2" ns2:_="" ns3:_="">
    <xsd:import namespace="55b12690-bbd4-4557-98f1-04accd802aba"/>
    <xsd:import namespace="b4eb3b44-3661-4715-830d-e2c9f1ee431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12690-bbd4-4557-98f1-04accd802ab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eb3b44-3661-4715-830d-e2c9f1ee4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f3566bb4-921d-4e61-a089-a032305c3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eb3b44-3661-4715-830d-e2c9f1ee431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05F948-0B4C-449E-96AB-706EB5730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b12690-bbd4-4557-98f1-04accd802aba"/>
    <ds:schemaRef ds:uri="b4eb3b44-3661-4715-830d-e2c9f1ee4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6698B4-4566-4F5D-A3BE-7FC195EF29BD}">
  <ds:schemaRefs>
    <ds:schemaRef ds:uri="http://schemas.microsoft.com/office/2006/metadata/properties"/>
    <ds:schemaRef ds:uri="http://schemas.microsoft.com/office/infopath/2007/PartnerControls"/>
    <ds:schemaRef ds:uri="b4eb3b44-3661-4715-830d-e2c9f1ee431a"/>
  </ds:schemaRefs>
</ds:datastoreItem>
</file>

<file path=customXml/itemProps3.xml><?xml version="1.0" encoding="utf-8"?>
<ds:datastoreItem xmlns:ds="http://schemas.openxmlformats.org/officeDocument/2006/customXml" ds:itemID="{F7FFD13E-52D7-4C07-9065-4081D2BD147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a169e5b-d06d-425a-8ada-913cd93d269c}" enabled="1" method="Standard" siteId="{2b0c71a1-8bce-4e07-8997-d1722db0364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Abingdon and Witney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StJohn</dc:creator>
  <cp:lastModifiedBy>Michael StJohn</cp:lastModifiedBy>
  <dcterms:created xsi:type="dcterms:W3CDTF">2022-11-10T10:24:26Z</dcterms:created>
  <dcterms:modified xsi:type="dcterms:W3CDTF">2024-10-30T12:45:10Z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0x01010012DDB6AAFD856744AF0A14EA8F97F634</vt:lpwstr>
  </property>
  <property fmtid="{D5CDD505-2E9C-101B-9397-08002B2CF9AE}" pid="3" name="MediaServiceImageTags">
    <vt:lpwstr/>
  </property>
</Properties>
</file>