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wcollege.sharepoint.com/teams/SMT/SMTStaff/Mark Lay/2025-26/Board/Audit 251125/"/>
    </mc:Choice>
  </mc:AlternateContent>
  <xr:revisionPtr revIDLastSave="0" documentId="8_{2F1048A3-56EF-43E2-9B37-C367A4C6068B}" xr6:coauthVersionLast="47" xr6:coauthVersionMax="47" xr10:uidLastSave="{00000000-0000-0000-0000-000000000000}"/>
  <bookViews>
    <workbookView xWindow="-108" yWindow="-108" windowWidth="23256" windowHeight="12456" xr2:uid="{A3945A90-3C7D-4ABE-9BB5-4D027DA16131}"/>
  </bookViews>
  <sheets>
    <sheet name="ERP 2425" sheetId="1" r:id="rId1"/>
    <sheet name="Macintyre invoices" sheetId="2" r:id="rId2"/>
  </sheets>
  <definedNames>
    <definedName name="_xlnm._FilterDatabase" localSheetId="0" hidden="1">'ERP 2425'!$A$3:$F$13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E14" i="1"/>
  <c r="F14" i="1"/>
  <c r="D10" i="1" l="1"/>
  <c r="D11" i="1" l="1"/>
  <c r="E11" i="1" s="1"/>
  <c r="D12" i="1"/>
  <c r="E12" i="1" s="1"/>
  <c r="D13" i="1"/>
  <c r="E13" i="1" s="1"/>
  <c r="E10" i="1"/>
  <c r="E15" i="1" s="1"/>
  <c r="F5" i="1"/>
  <c r="F6" i="1"/>
  <c r="F7" i="1"/>
  <c r="F4" i="1"/>
  <c r="F15" i="1" l="1"/>
  <c r="D15" i="1"/>
  <c r="B3" i="1"/>
  <c r="A3" i="1"/>
</calcChain>
</file>

<file path=xl/sharedStrings.xml><?xml version="1.0" encoding="utf-8"?>
<sst xmlns="http://schemas.openxmlformats.org/spreadsheetml/2006/main" count="84" uniqueCount="56">
  <si>
    <t>Alan Baker - 10038309</t>
  </si>
  <si>
    <t>EMBS - 10002331</t>
  </si>
  <si>
    <t>Mill Arts Centre - 10056349</t>
  </si>
  <si>
    <t>Synolos CIC - 10054007</t>
  </si>
  <si>
    <t>Young People</t>
  </si>
  <si>
    <t>Yellow Submarine - 10065357</t>
  </si>
  <si>
    <t>Funding paid by ESFA to the College for subcontracted activity for 
24/25 AY</t>
  </si>
  <si>
    <t>Funding retained by the College in relation to each subcontractor for 
24/25 AY</t>
  </si>
  <si>
    <t>Funding by the College to each subcontractor for provision delivered in 24/25 AY</t>
  </si>
  <si>
    <t>2024-2025 Academic Year ESFA Funding Earned, Retained and Paid by Abingdon and Witney College for Subcontracted Provision</t>
  </si>
  <si>
    <t>ASF</t>
  </si>
  <si>
    <t>Castleview - 10034461</t>
  </si>
  <si>
    <t>Better Training Ltd - 10023064</t>
  </si>
  <si>
    <t>Rehabilitation Services Trust For Oxfordshire - 10020231</t>
  </si>
  <si>
    <t>Tailored Learning</t>
  </si>
  <si>
    <t>Macintyre Charity</t>
  </si>
  <si>
    <t>OCC Speacialist Provision</t>
  </si>
  <si>
    <t>Overall</t>
  </si>
  <si>
    <t>Reason for Subcontracting</t>
  </si>
  <si>
    <t>3.1 3.2 3.4</t>
  </si>
  <si>
    <t>3.1 3.4</t>
  </si>
  <si>
    <t>Trans. Type</t>
  </si>
  <si>
    <t>Trans. Date</t>
  </si>
  <si>
    <t>Reference</t>
  </si>
  <si>
    <t>2nd Ref.</t>
  </si>
  <si>
    <t>Value</t>
  </si>
  <si>
    <t>Invoice</t>
  </si>
  <si>
    <t>SINA/00035179</t>
  </si>
  <si>
    <t>PO12238</t>
  </si>
  <si>
    <t>June</t>
  </si>
  <si>
    <t>SINA/00034938</t>
  </si>
  <si>
    <t>May</t>
  </si>
  <si>
    <t>SINA/00034781</t>
  </si>
  <si>
    <t>PO 12238 Part</t>
  </si>
  <si>
    <t>April</t>
  </si>
  <si>
    <t>SINA/00034347</t>
  </si>
  <si>
    <t>PO11821</t>
  </si>
  <si>
    <t>Feb</t>
  </si>
  <si>
    <t>SINA/00034619</t>
  </si>
  <si>
    <t>PO12117</t>
  </si>
  <si>
    <t>Mar</t>
  </si>
  <si>
    <t>SINA/00034082</t>
  </si>
  <si>
    <t>PO 11575</t>
  </si>
  <si>
    <t>Jan</t>
  </si>
  <si>
    <t>SINA/00033895</t>
  </si>
  <si>
    <t>PO 11230</t>
  </si>
  <si>
    <t>Dec</t>
  </si>
  <si>
    <t>SINA/00033768</t>
  </si>
  <si>
    <t>PO 11083</t>
  </si>
  <si>
    <t>Nov</t>
  </si>
  <si>
    <t>SINA/00033534</t>
  </si>
  <si>
    <t>PO 10835</t>
  </si>
  <si>
    <t>Oct</t>
  </si>
  <si>
    <t>SINA/00033393</t>
  </si>
  <si>
    <t>PO 10539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</si>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</sst>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8" fontId="2" fillId="0" borderId="1" xfId="0" applyNumberFormat="1" applyFont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49" fontId="4" fillId="0" borderId="0" xfId="0" applyNumberFormat="1" applyFont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F8B4-9167-4146-8515-BE28F42BC75D}">
  <dimension ref="A1:F15"/>
  <sheetViews>
    <sheetView tabSelected="1" zoomScale="85" zoomScaleNormal="85" workbookViewId="0">
      <selection activeCell="A7" sqref="A7"/>
    </sheetView>
  </sheetViews>
  <sheetFormatPr defaultColWidth="9.109375" defaultRowHeight="13.8" x14ac:dyDescent="0.25"/>
  <cols>
    <col min="1" max="1" width="47" style="2" customWidth="1"/>
    <col min="2" max="3" width="25.5546875" style="2" customWidth="1"/>
    <col min="4" max="6" width="20.77734375" style="2" customWidth="1"/>
    <col min="7" max="16384" width="9.109375" style="2"/>
  </cols>
  <sheetData>
    <row r="1" spans="1:6" ht="17.399999999999999" x14ac:dyDescent="0.25">
      <c r="A1" s="1" t="s">
        <v>9</v>
      </c>
    </row>
    <row r="3" spans="1:6" s="5" customFormat="1" ht="139.19999999999999" x14ac:dyDescent="0.3">
      <c r="A3" s="3" t="str">
        <f>"Subcontractor Name"</f>
        <v>Subcontractor Name</v>
      </c>
      <c r="B3" s="8" t="str">
        <f>"Type of ESFA Funded Provision"</f>
        <v>Type of ESFA Funded Provision</v>
      </c>
      <c r="C3" s="8" t="s">
        <v>18</v>
      </c>
      <c r="D3" s="4" t="s">
        <v>6</v>
      </c>
      <c r="E3" s="4" t="s">
        <v>7</v>
      </c>
      <c r="F3" s="4" t="s">
        <v>8</v>
      </c>
    </row>
    <row r="4" spans="1:6" x14ac:dyDescent="0.25">
      <c r="A4" s="6" t="s">
        <v>12</v>
      </c>
      <c r="B4" s="6" t="s">
        <v>10</v>
      </c>
      <c r="C4" s="6" t="s">
        <v>19</v>
      </c>
      <c r="D4" s="7">
        <v>309931.90000000002</v>
      </c>
      <c r="E4" s="7">
        <v>46489.785000000003</v>
      </c>
      <c r="F4" s="7">
        <f>D4-E4</f>
        <v>263442.11499999999</v>
      </c>
    </row>
    <row r="5" spans="1:6" x14ac:dyDescent="0.25">
      <c r="A5" s="6" t="s">
        <v>11</v>
      </c>
      <c r="B5" s="6" t="s">
        <v>10</v>
      </c>
      <c r="C5" s="6" t="s">
        <v>19</v>
      </c>
      <c r="D5" s="7">
        <v>227769.35</v>
      </c>
      <c r="E5" s="7">
        <v>34165.402499999997</v>
      </c>
      <c r="F5" s="7">
        <f t="shared" ref="F5:F7" si="0">D5-E5</f>
        <v>193603.94750000001</v>
      </c>
    </row>
    <row r="6" spans="1:6" x14ac:dyDescent="0.25">
      <c r="A6" s="6" t="s">
        <v>1</v>
      </c>
      <c r="B6" s="6" t="s">
        <v>10</v>
      </c>
      <c r="C6" s="6" t="s">
        <v>19</v>
      </c>
      <c r="D6" s="7">
        <v>330917.45</v>
      </c>
      <c r="E6" s="7">
        <v>49637.6175</v>
      </c>
      <c r="F6" s="7">
        <f t="shared" si="0"/>
        <v>281279.83250000002</v>
      </c>
    </row>
    <row r="7" spans="1:6" x14ac:dyDescent="0.25">
      <c r="A7" s="6" t="s">
        <v>3</v>
      </c>
      <c r="B7" s="6" t="s">
        <v>10</v>
      </c>
      <c r="C7" s="6" t="s">
        <v>19</v>
      </c>
      <c r="D7" s="7">
        <v>269.64</v>
      </c>
      <c r="E7" s="7">
        <v>40.445999999999998</v>
      </c>
      <c r="F7" s="7">
        <f t="shared" si="0"/>
        <v>229.19399999999999</v>
      </c>
    </row>
    <row r="8" spans="1:6" x14ac:dyDescent="0.25">
      <c r="A8" s="6" t="s">
        <v>3</v>
      </c>
      <c r="B8" s="6" t="s">
        <v>4</v>
      </c>
      <c r="C8" s="6" t="s">
        <v>19</v>
      </c>
      <c r="D8" s="7">
        <v>154067.01406999998</v>
      </c>
      <c r="E8" s="7">
        <v>23110.052110499997</v>
      </c>
      <c r="F8" s="7">
        <v>130956.96195949998</v>
      </c>
    </row>
    <row r="9" spans="1:6" x14ac:dyDescent="0.25">
      <c r="A9" s="6" t="s">
        <v>5</v>
      </c>
      <c r="B9" s="6" t="s">
        <v>4</v>
      </c>
      <c r="C9" s="6" t="s">
        <v>19</v>
      </c>
      <c r="D9" s="7">
        <v>74185.769509999998</v>
      </c>
      <c r="E9" s="7">
        <v>11127.865426499999</v>
      </c>
      <c r="F9" s="7">
        <v>63057.904083499998</v>
      </c>
    </row>
    <row r="10" spans="1:6" x14ac:dyDescent="0.25">
      <c r="A10" s="6" t="s">
        <v>0</v>
      </c>
      <c r="B10" s="6" t="s">
        <v>14</v>
      </c>
      <c r="C10" s="6" t="s">
        <v>19</v>
      </c>
      <c r="D10" s="7">
        <f>F10/0.85</f>
        <v>6816.0000000000009</v>
      </c>
      <c r="E10" s="7">
        <f>D10-F10</f>
        <v>1022.4000000000005</v>
      </c>
      <c r="F10" s="7">
        <v>5793.6</v>
      </c>
    </row>
    <row r="11" spans="1:6" x14ac:dyDescent="0.25">
      <c r="A11" s="6" t="s">
        <v>1</v>
      </c>
      <c r="B11" s="6" t="s">
        <v>14</v>
      </c>
      <c r="C11" s="6" t="s">
        <v>19</v>
      </c>
      <c r="D11" s="7">
        <f t="shared" ref="D11:D13" si="1">F11/0.85</f>
        <v>15254.4</v>
      </c>
      <c r="E11" s="7">
        <f t="shared" ref="E11:E13" si="2">D11-F11</f>
        <v>2288.16</v>
      </c>
      <c r="F11" s="7">
        <v>12966.24</v>
      </c>
    </row>
    <row r="12" spans="1:6" x14ac:dyDescent="0.25">
      <c r="A12" s="6" t="s">
        <v>2</v>
      </c>
      <c r="B12" s="6" t="s">
        <v>14</v>
      </c>
      <c r="C12" s="6" t="s">
        <v>19</v>
      </c>
      <c r="D12" s="7">
        <f t="shared" si="1"/>
        <v>24532.800000000003</v>
      </c>
      <c r="E12" s="7">
        <f t="shared" si="2"/>
        <v>3679.9200000000019</v>
      </c>
      <c r="F12" s="7">
        <v>20852.88</v>
      </c>
    </row>
    <row r="13" spans="1:6" x14ac:dyDescent="0.25">
      <c r="A13" s="6" t="s">
        <v>13</v>
      </c>
      <c r="B13" s="6" t="s">
        <v>14</v>
      </c>
      <c r="C13" s="6" t="s">
        <v>19</v>
      </c>
      <c r="D13" s="9">
        <f t="shared" si="1"/>
        <v>12153.6</v>
      </c>
      <c r="E13" s="9">
        <f t="shared" si="2"/>
        <v>1823.0400000000009</v>
      </c>
      <c r="F13" s="9">
        <v>10330.56</v>
      </c>
    </row>
    <row r="14" spans="1:6" x14ac:dyDescent="0.25">
      <c r="A14" s="6" t="s">
        <v>15</v>
      </c>
      <c r="B14" s="6" t="s">
        <v>16</v>
      </c>
      <c r="C14" s="6" t="s">
        <v>20</v>
      </c>
      <c r="D14" s="9">
        <v>1441497</v>
      </c>
      <c r="E14" s="9">
        <f>+D14-F14</f>
        <v>35205</v>
      </c>
      <c r="F14" s="9">
        <f>1406292</f>
        <v>1406292</v>
      </c>
    </row>
    <row r="15" spans="1:6" x14ac:dyDescent="0.25">
      <c r="A15" s="10" t="s">
        <v>17</v>
      </c>
      <c r="B15" s="10"/>
      <c r="C15" s="10"/>
      <c r="D15" s="11">
        <f>SUM(D4:D14)</f>
        <v>2597394.9235800002</v>
      </c>
      <c r="E15" s="11">
        <f t="shared" ref="E15:F15" si="3">SUM(E4:E14)</f>
        <v>208589.68853700001</v>
      </c>
      <c r="F15" s="11">
        <f t="shared" si="3"/>
        <v>2388805.235043</v>
      </c>
    </row>
  </sheetData>
  <autoFilter ref="A3:F13" xr:uid="{E2B6F8B4-9167-4146-8515-BE28F42BC75D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A125-36DD-4764-956E-7EEBBA03D0D9}">
  <dimension ref="A1:H13"/>
  <sheetViews>
    <sheetView workbookViewId="0">
      <selection activeCell="F13" sqref="F13"/>
    </sheetView>
  </sheetViews>
  <sheetFormatPr defaultRowHeight="14.4" x14ac:dyDescent="0.3"/>
  <cols>
    <col min="1" max="1" width="24" bestFit="1" customWidth="1"/>
    <col min="2" max="2" width="12.44140625" bestFit="1" customWidth="1"/>
    <col min="3" max="3" width="13.6640625" bestFit="1" customWidth="1"/>
    <col min="4" max="4" width="12.44140625" bestFit="1" customWidth="1"/>
    <col min="5" max="5" width="10.5546875" bestFit="1" customWidth="1"/>
    <col min="8" max="8" width="10.5546875" bestFit="1" customWidth="1"/>
  </cols>
  <sheetData>
    <row r="1" spans="1:8" x14ac:dyDescent="0.3">
      <c r="A1" s="12" t="s">
        <v>21</v>
      </c>
      <c r="B1" s="12" t="s">
        <v>22</v>
      </c>
      <c r="C1" s="12" t="s">
        <v>23</v>
      </c>
      <c r="D1" s="12" t="s">
        <v>24</v>
      </c>
      <c r="E1" s="12" t="s">
        <v>25</v>
      </c>
    </row>
    <row r="2" spans="1:8" ht="16.2" customHeight="1" x14ac:dyDescent="0.3">
      <c r="A2" t="s">
        <v>26</v>
      </c>
      <c r="B2" s="13">
        <v>45838</v>
      </c>
      <c r="C2" t="s">
        <v>27</v>
      </c>
      <c r="D2" t="s">
        <v>28</v>
      </c>
      <c r="E2" s="14">
        <v>168360.03</v>
      </c>
      <c r="F2" t="s">
        <v>29</v>
      </c>
      <c r="H2" s="14"/>
    </row>
    <row r="3" spans="1:8" ht="16.2" customHeight="1" x14ac:dyDescent="0.3">
      <c r="A3" t="s">
        <v>26</v>
      </c>
      <c r="B3" s="13">
        <v>45808</v>
      </c>
      <c r="C3" t="s">
        <v>30</v>
      </c>
      <c r="D3" t="s">
        <v>28</v>
      </c>
      <c r="E3" s="14">
        <v>128413.24</v>
      </c>
      <c r="F3" t="s">
        <v>31</v>
      </c>
      <c r="H3" s="14"/>
    </row>
    <row r="4" spans="1:8" x14ac:dyDescent="0.3">
      <c r="A4" t="s">
        <v>26</v>
      </c>
      <c r="B4" s="13">
        <v>45777</v>
      </c>
      <c r="C4" t="s">
        <v>32</v>
      </c>
      <c r="D4" t="s">
        <v>33</v>
      </c>
      <c r="E4" s="14">
        <v>84354.2</v>
      </c>
      <c r="F4" t="s">
        <v>34</v>
      </c>
      <c r="H4" s="14"/>
    </row>
    <row r="5" spans="1:8" x14ac:dyDescent="0.3">
      <c r="A5" t="s">
        <v>26</v>
      </c>
      <c r="B5" s="13">
        <v>45727</v>
      </c>
      <c r="C5" t="s">
        <v>35</v>
      </c>
      <c r="D5" t="s">
        <v>36</v>
      </c>
      <c r="E5" s="14">
        <v>118621.5</v>
      </c>
      <c r="F5" t="s">
        <v>37</v>
      </c>
      <c r="H5" s="14"/>
    </row>
    <row r="6" spans="1:8" x14ac:dyDescent="0.3">
      <c r="A6" t="s">
        <v>26</v>
      </c>
      <c r="B6" s="13">
        <v>45717</v>
      </c>
      <c r="C6" t="s">
        <v>38</v>
      </c>
      <c r="D6" t="s">
        <v>39</v>
      </c>
      <c r="E6" s="14">
        <v>167156.17000000001</v>
      </c>
      <c r="F6" t="s">
        <v>40</v>
      </c>
      <c r="H6" s="14"/>
    </row>
    <row r="7" spans="1:8" x14ac:dyDescent="0.3">
      <c r="A7" t="s">
        <v>26</v>
      </c>
      <c r="B7" s="13">
        <v>45691</v>
      </c>
      <c r="C7" t="s">
        <v>41</v>
      </c>
      <c r="D7" t="s">
        <v>42</v>
      </c>
      <c r="E7" s="14">
        <v>158820.75</v>
      </c>
      <c r="F7" t="s">
        <v>43</v>
      </c>
      <c r="H7" s="14"/>
    </row>
    <row r="8" spans="1:8" x14ac:dyDescent="0.3">
      <c r="A8" t="s">
        <v>26</v>
      </c>
      <c r="B8" s="13">
        <v>45645</v>
      </c>
      <c r="C8" t="s">
        <v>44</v>
      </c>
      <c r="D8" t="s">
        <v>45</v>
      </c>
      <c r="E8" s="14">
        <v>117137.81</v>
      </c>
      <c r="F8" t="s">
        <v>46</v>
      </c>
    </row>
    <row r="9" spans="1:8" x14ac:dyDescent="0.3">
      <c r="A9" t="s">
        <v>26</v>
      </c>
      <c r="B9" s="13">
        <v>45629</v>
      </c>
      <c r="C9" t="s">
        <v>47</v>
      </c>
      <c r="D9" t="s">
        <v>48</v>
      </c>
      <c r="E9" s="14">
        <v>161538.47</v>
      </c>
      <c r="F9" t="s">
        <v>49</v>
      </c>
    </row>
    <row r="10" spans="1:8" x14ac:dyDescent="0.3">
      <c r="A10" t="s">
        <v>26</v>
      </c>
      <c r="B10" s="13">
        <v>45593</v>
      </c>
      <c r="C10" t="s">
        <v>50</v>
      </c>
      <c r="D10" t="s">
        <v>51</v>
      </c>
      <c r="E10" s="14">
        <v>160956.57</v>
      </c>
      <c r="F10" t="s">
        <v>52</v>
      </c>
    </row>
    <row r="11" spans="1:8" x14ac:dyDescent="0.3">
      <c r="A11" t="s">
        <v>26</v>
      </c>
      <c r="B11" s="13">
        <v>45565</v>
      </c>
      <c r="C11" t="s">
        <v>53</v>
      </c>
      <c r="D11" t="s">
        <v>54</v>
      </c>
      <c r="E11" s="14">
        <v>140933.5</v>
      </c>
      <c r="F11" t="s">
        <v>55</v>
      </c>
    </row>
    <row r="13" spans="1:8" x14ac:dyDescent="0.3">
      <c r="E13" s="14">
        <f>SUM(E2:E11)</f>
        <v>1406292.24</v>
      </c>
      <c r="H13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5ef663-86a5-482b-8c98-0e9743c4f4e9">
      <Terms xmlns="http://schemas.microsoft.com/office/infopath/2007/PartnerControls"/>
    </lcf76f155ced4ddcb4097134ff3c332f>
    <TaxCatchAll xmlns="033b386b-e6ed-419c-8ebe-5d79004be7e2" xsi:nil="true"/>
    <Dateandtime xmlns="e35ef663-86a5-482b-8c98-0e9743c4f4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DD410942810E44873F4CD2B664EE7C" ma:contentTypeVersion="20" ma:contentTypeDescription="Create a new document." ma:contentTypeScope="" ma:versionID="8b76295ef8ef484a2f14da310b2b5f1d">
  <xsd:schema xmlns:xsd="http://www.w3.org/2001/XMLSchema" xmlns:xs="http://www.w3.org/2001/XMLSchema" xmlns:p="http://schemas.microsoft.com/office/2006/metadata/properties" xmlns:ns2="e35ef663-86a5-482b-8c98-0e9743c4f4e9" xmlns:ns3="033b386b-e6ed-419c-8ebe-5d79004be7e2" targetNamespace="http://schemas.microsoft.com/office/2006/metadata/properties" ma:root="true" ma:fieldsID="d3a21a04f16025342258b2edf97985d5" ns2:_="" ns3:_="">
    <xsd:import namespace="e35ef663-86a5-482b-8c98-0e9743c4f4e9"/>
    <xsd:import namespace="033b386b-e6ed-419c-8ebe-5d79004be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ef663-86a5-482b-8c98-0e9743c4f4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3566bb4-921d-4e61-a089-a032305c3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andtime" ma:index="27" nillable="true" ma:displayName="Date and time" ma:format="DateOnly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b386b-e6ed-419c-8ebe-5d79004be7e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318e2e7-b237-46c8-8db6-06845f5023ea}" ma:internalName="TaxCatchAll" ma:showField="CatchAllData" ma:web="033b386b-e6ed-419c-8ebe-5d79004be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FFD13E-52D7-4C07-9065-4081D2BD1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6698B4-4566-4F5D-A3BE-7FC195EF29B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acbe308e-c791-457b-9953-44b4cd40785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5c21ec5-24d6-4f03-b05b-157eac87eedb"/>
    <ds:schemaRef ds:uri="7ca44adb-472d-4089-9f5c-5de863d17b3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2C7D0B-B4F6-4F74-BE18-5D68862863B3}"/>
</file>

<file path=docMetadata/LabelInfo.xml><?xml version="1.0" encoding="utf-8"?>
<clbl:labelList xmlns:clbl="http://schemas.microsoft.com/office/2020/mipLabelMetadata">
  <clbl:label id="{2a169e5b-d06d-425a-8ada-913cd93d269c}" enabled="1" method="Standard" siteId="{2b0c71a1-8bce-4e07-8997-d1722db0364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ERP 2425</vt:lpstr>
      <vt:lpstr>Macintyre invoices</vt:lpstr>
    </vt:vector>
  </TitlesOfParts>
  <Manager/>
  <Company>Abingdon and Witney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StJohn</dc:creator>
  <cp:keywords/>
  <dc:description/>
  <cp:lastModifiedBy>Mark Lay</cp:lastModifiedBy>
  <cp:revision/>
  <dcterms:created xsi:type="dcterms:W3CDTF">2022-11-10T10:24:26Z</dcterms:created>
  <dcterms:modified xsi:type="dcterms:W3CDTF">2025-11-07T10:05:30Z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0x010100EBDD410942810E44873F4CD2B664EE7C</vt:lpwstr>
  </property>
  <property fmtid="{D5CDD505-2E9C-101B-9397-08002B2CF9AE}" pid="3" name="MediaServiceImageTags">
    <vt:lpwstr/>
  </property>
</Properties>
</file>